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<sst xmlns="http://schemas.openxmlformats.org/spreadsheetml/2006/main" count="75" uniqueCount="59">
  <si>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</si>
  <si>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</si>
  <si>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</si>
  <si>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</si>
  <si>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</si>
  <si>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</si>
  <si>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</si>
  <si>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</si>
  <si>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</si>
  <si>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</si>
  <si>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</si>
  <si>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</si>
  <si>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</si>
  <si>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</si>
  <si>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</si>
  <si>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</si>
  <si>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</si>
  <si>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</si>
  <si>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</si>
  <si>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</si>
  <si>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</si>
  <si>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</si>
  <si>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</si>
  <si>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</si>
  <si>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</si>
  <si>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</si>
  <si>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</si>
  <si>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</si>
  <si>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</si>
  <si>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</si>
  <si>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</si>
  <si>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</si>
  <si>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</si>
  <si>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</si>
  <si>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</si>
  <si>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</si>
  <si>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</si>
  <si>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</si>
  <si>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</si>
  <si>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</si>
  <si>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</si>
  <si>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</si>
  <si>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</si>
  <si>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</si>
  <si>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</si>
  <si>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</si>
  <si>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</si>
  <si>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</si>
  <si>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</si>
  <si>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</si>
  <si>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</si>
  <si>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 xml:space="preserve">  Expenses 1.95%</t>
  </si>
  <si>
    <t>BCBS PPO</t>
  </si>
  <si>
    <t>Premier Care</t>
  </si>
  <si>
    <t xml:space="preserve">    BCBS PPO, Premier Care*   </t>
  </si>
  <si>
    <t xml:space="preserve">  6.2% of 1st 113,700</t>
  </si>
  <si>
    <t xml:space="preserve">  10% of Salary ($255,000 Maximum Salary)</t>
  </si>
  <si>
    <t xml:space="preserve">       FRINGE BENEFITS FOR 2013 (as of 01/01/2013)</t>
  </si>
  <si>
    <t>Fringe Benefit Report as of 1-1-13.xls - CF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</si>
</sst>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1">
      <selection activeCell="A59" sqref="A59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3.25">
      <c r="H1" s="3"/>
      <c r="I1" s="5" t="s">
        <v>57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3.2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.7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31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SUM(E7*0.00948)</f>
        <v>227.5198104</v>
      </c>
      <c r="F10" s="23">
        <f>SUM(F7*0.00948)</f>
        <v>284.40000000000003</v>
      </c>
      <c r="G10" s="23">
        <f>$F$10</f>
        <v>284.40000000000003</v>
      </c>
      <c r="H10" s="23">
        <f aca="true" t="shared" si="0" ref="H10:AA10">$F$10</f>
        <v>284.40000000000003</v>
      </c>
      <c r="I10" s="23">
        <f t="shared" si="0"/>
        <v>284.40000000000003</v>
      </c>
      <c r="J10" s="23">
        <f t="shared" si="0"/>
        <v>284.40000000000003</v>
      </c>
      <c r="K10" s="23">
        <f t="shared" si="0"/>
        <v>284.40000000000003</v>
      </c>
      <c r="L10" s="23">
        <f t="shared" si="0"/>
        <v>284.40000000000003</v>
      </c>
      <c r="M10" s="23">
        <f t="shared" si="0"/>
        <v>284.40000000000003</v>
      </c>
      <c r="N10" s="23">
        <f t="shared" si="0"/>
        <v>284.40000000000003</v>
      </c>
      <c r="O10" s="23">
        <f t="shared" si="0"/>
        <v>284.40000000000003</v>
      </c>
      <c r="P10" s="23">
        <f t="shared" si="0"/>
        <v>284.40000000000003</v>
      </c>
      <c r="Q10" s="23">
        <f t="shared" si="0"/>
        <v>284.40000000000003</v>
      </c>
      <c r="R10" s="23">
        <f t="shared" si="0"/>
        <v>284.40000000000003</v>
      </c>
      <c r="S10" s="23">
        <f t="shared" si="0"/>
        <v>284.40000000000003</v>
      </c>
      <c r="T10" s="23">
        <f t="shared" si="0"/>
        <v>284.40000000000003</v>
      </c>
      <c r="U10" s="23">
        <f t="shared" si="0"/>
        <v>284.40000000000003</v>
      </c>
      <c r="V10" s="23">
        <f t="shared" si="0"/>
        <v>284.40000000000003</v>
      </c>
      <c r="W10" s="23">
        <f t="shared" si="0"/>
        <v>284.40000000000003</v>
      </c>
      <c r="X10" s="23">
        <f t="shared" si="0"/>
        <v>284.40000000000003</v>
      </c>
      <c r="Y10" s="23">
        <f t="shared" si="0"/>
        <v>284.40000000000003</v>
      </c>
      <c r="Z10" s="23">
        <f t="shared" si="0"/>
        <v>284.40000000000003</v>
      </c>
      <c r="AA10" s="23">
        <f t="shared" si="0"/>
        <v>284.40000000000003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32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(0.0765*113700)+(0.0145*(O7-113700))</f>
        <v>8789.4</v>
      </c>
      <c r="P15" s="28">
        <f>(0.0765*113700)+(0.0145*(P7-113700))</f>
        <v>8934.4</v>
      </c>
      <c r="Q15" s="28">
        <f aca="true" t="shared" si="2" ref="Q15:AA15">(0.0765*113700)+(0.0145*(Q7-113700))</f>
        <v>9079.4</v>
      </c>
      <c r="R15" s="28">
        <f t="shared" si="2"/>
        <v>9224.4</v>
      </c>
      <c r="S15" s="28">
        <f t="shared" si="2"/>
        <v>9369.4</v>
      </c>
      <c r="T15" s="28">
        <f t="shared" si="2"/>
        <v>9514.4</v>
      </c>
      <c r="U15" s="28">
        <f t="shared" si="2"/>
        <v>9659.4</v>
      </c>
      <c r="V15" s="28">
        <f t="shared" si="2"/>
        <v>9804.4</v>
      </c>
      <c r="W15" s="28">
        <f t="shared" si="2"/>
        <v>9949.4</v>
      </c>
      <c r="X15" s="28">
        <f t="shared" si="2"/>
        <v>10268.4</v>
      </c>
      <c r="Y15" s="28">
        <f t="shared" si="2"/>
        <v>10280</v>
      </c>
      <c r="Z15" s="28">
        <f t="shared" si="2"/>
        <v>11399.4</v>
      </c>
      <c r="AA15" s="28">
        <f t="shared" si="2"/>
        <v>11515.4</v>
      </c>
      <c r="AB15" s="28"/>
    </row>
    <row r="16" spans="1:27" s="22" customFormat="1" ht="15.75">
      <c r="A16" s="11" t="s">
        <v>55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34</v>
      </c>
      <c r="E19">
        <f>SUM(E7*0.1)</f>
        <v>2399.998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25500</v>
      </c>
      <c r="AA19">
        <v>25500</v>
      </c>
    </row>
    <row r="20" ht="15">
      <c r="A20" s="2" t="s">
        <v>56</v>
      </c>
    </row>
    <row r="22" spans="1:3" ht="15.75">
      <c r="A22" s="11" t="s">
        <v>11</v>
      </c>
      <c r="C22" s="16" t="s">
        <v>35</v>
      </c>
    </row>
    <row r="23" spans="1:27" ht="15.75">
      <c r="A23" s="11" t="s">
        <v>52</v>
      </c>
      <c r="C23" s="16" t="s">
        <v>36</v>
      </c>
      <c r="E23">
        <f aca="true" t="shared" si="4" ref="E23:AA23">$E$50*12</f>
        <v>13356</v>
      </c>
      <c r="F23">
        <f t="shared" si="4"/>
        <v>13356</v>
      </c>
      <c r="G23">
        <f t="shared" si="4"/>
        <v>13356</v>
      </c>
      <c r="H23">
        <f t="shared" si="4"/>
        <v>13356</v>
      </c>
      <c r="I23">
        <f t="shared" si="4"/>
        <v>13356</v>
      </c>
      <c r="J23">
        <f t="shared" si="4"/>
        <v>13356</v>
      </c>
      <c r="K23">
        <f t="shared" si="4"/>
        <v>13356</v>
      </c>
      <c r="L23">
        <f t="shared" si="4"/>
        <v>13356</v>
      </c>
      <c r="M23">
        <f t="shared" si="4"/>
        <v>13356</v>
      </c>
      <c r="N23">
        <f t="shared" si="4"/>
        <v>13356</v>
      </c>
      <c r="O23">
        <f t="shared" si="4"/>
        <v>13356</v>
      </c>
      <c r="P23">
        <f t="shared" si="4"/>
        <v>13356</v>
      </c>
      <c r="Q23">
        <f t="shared" si="4"/>
        <v>13356</v>
      </c>
      <c r="R23">
        <f t="shared" si="4"/>
        <v>13356</v>
      </c>
      <c r="S23">
        <f t="shared" si="4"/>
        <v>13356</v>
      </c>
      <c r="T23">
        <f t="shared" si="4"/>
        <v>13356</v>
      </c>
      <c r="U23">
        <f t="shared" si="4"/>
        <v>13356</v>
      </c>
      <c r="V23">
        <f t="shared" si="4"/>
        <v>13356</v>
      </c>
      <c r="W23">
        <f t="shared" si="4"/>
        <v>13356</v>
      </c>
      <c r="X23">
        <f t="shared" si="4"/>
        <v>13356</v>
      </c>
      <c r="Y23">
        <f t="shared" si="4"/>
        <v>13356</v>
      </c>
      <c r="Z23">
        <f t="shared" si="4"/>
        <v>13356</v>
      </c>
      <c r="AA23">
        <f t="shared" si="4"/>
        <v>13356</v>
      </c>
    </row>
    <row r="24" spans="1:3" ht="15.75">
      <c r="A24" s="11" t="s">
        <v>53</v>
      </c>
      <c r="C24" s="16" t="s">
        <v>37</v>
      </c>
    </row>
    <row r="25" ht="15.75">
      <c r="A25" s="11" t="s">
        <v>12</v>
      </c>
    </row>
    <row r="27" spans="1:27" ht="15.75">
      <c r="A27" s="11" t="s">
        <v>13</v>
      </c>
      <c r="C27" s="16" t="s">
        <v>38</v>
      </c>
      <c r="E27">
        <f aca="true" t="shared" si="5" ref="E27:AA27">$H$51*12</f>
        <v>842.1600000000001</v>
      </c>
      <c r="F27">
        <f t="shared" si="5"/>
        <v>842.1600000000001</v>
      </c>
      <c r="G27">
        <f t="shared" si="5"/>
        <v>842.1600000000001</v>
      </c>
      <c r="H27">
        <f t="shared" si="5"/>
        <v>842.1600000000001</v>
      </c>
      <c r="I27">
        <f t="shared" si="5"/>
        <v>842.1600000000001</v>
      </c>
      <c r="J27">
        <f t="shared" si="5"/>
        <v>842.1600000000001</v>
      </c>
      <c r="K27">
        <f t="shared" si="5"/>
        <v>842.1600000000001</v>
      </c>
      <c r="L27">
        <f t="shared" si="5"/>
        <v>842.1600000000001</v>
      </c>
      <c r="M27">
        <f t="shared" si="5"/>
        <v>842.1600000000001</v>
      </c>
      <c r="N27">
        <f t="shared" si="5"/>
        <v>842.1600000000001</v>
      </c>
      <c r="O27">
        <f t="shared" si="5"/>
        <v>842.1600000000001</v>
      </c>
      <c r="P27">
        <f t="shared" si="5"/>
        <v>842.1600000000001</v>
      </c>
      <c r="Q27">
        <f t="shared" si="5"/>
        <v>842.1600000000001</v>
      </c>
      <c r="R27">
        <f t="shared" si="5"/>
        <v>842.1600000000001</v>
      </c>
      <c r="S27">
        <f t="shared" si="5"/>
        <v>842.1600000000001</v>
      </c>
      <c r="T27">
        <f t="shared" si="5"/>
        <v>842.1600000000001</v>
      </c>
      <c r="U27">
        <f t="shared" si="5"/>
        <v>842.1600000000001</v>
      </c>
      <c r="V27">
        <f t="shared" si="5"/>
        <v>842.1600000000001</v>
      </c>
      <c r="W27">
        <f t="shared" si="5"/>
        <v>842.1600000000001</v>
      </c>
      <c r="X27">
        <f t="shared" si="5"/>
        <v>842.1600000000001</v>
      </c>
      <c r="Y27">
        <f t="shared" si="5"/>
        <v>842.1600000000001</v>
      </c>
      <c r="Z27">
        <f t="shared" si="5"/>
        <v>842.1600000000001</v>
      </c>
      <c r="AA27">
        <f t="shared" si="5"/>
        <v>842.1600000000001</v>
      </c>
    </row>
    <row r="28" ht="15.75">
      <c r="A28" s="11" t="s">
        <v>12</v>
      </c>
    </row>
    <row r="30" spans="1:27" ht="15.75">
      <c r="A30" s="11" t="s">
        <v>14</v>
      </c>
      <c r="B30" s="12"/>
      <c r="C30" s="16" t="s">
        <v>39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49</v>
      </c>
      <c r="C34" s="16" t="s">
        <v>50</v>
      </c>
      <c r="E34" s="31">
        <f>12.85*12</f>
        <v>154.2</v>
      </c>
      <c r="F34" s="31">
        <f aca="true" t="shared" si="7" ref="F34:AA34">12.85*12</f>
        <v>154.2</v>
      </c>
      <c r="G34" s="31">
        <f t="shared" si="7"/>
        <v>154.2</v>
      </c>
      <c r="H34" s="31">
        <f t="shared" si="7"/>
        <v>154.2</v>
      </c>
      <c r="I34" s="31">
        <f t="shared" si="7"/>
        <v>154.2</v>
      </c>
      <c r="J34" s="31">
        <f t="shared" si="7"/>
        <v>154.2</v>
      </c>
      <c r="K34" s="31">
        <f t="shared" si="7"/>
        <v>154.2</v>
      </c>
      <c r="L34" s="31">
        <f t="shared" si="7"/>
        <v>154.2</v>
      </c>
      <c r="M34" s="31">
        <f t="shared" si="7"/>
        <v>154.2</v>
      </c>
      <c r="N34" s="31">
        <f t="shared" si="7"/>
        <v>154.2</v>
      </c>
      <c r="O34" s="31">
        <f t="shared" si="7"/>
        <v>154.2</v>
      </c>
      <c r="P34" s="31">
        <f t="shared" si="7"/>
        <v>154.2</v>
      </c>
      <c r="Q34" s="31">
        <f t="shared" si="7"/>
        <v>154.2</v>
      </c>
      <c r="R34" s="31">
        <f t="shared" si="7"/>
        <v>154.2</v>
      </c>
      <c r="S34" s="31">
        <f t="shared" si="7"/>
        <v>154.2</v>
      </c>
      <c r="T34" s="31">
        <f t="shared" si="7"/>
        <v>154.2</v>
      </c>
      <c r="U34" s="31">
        <f t="shared" si="7"/>
        <v>154.2</v>
      </c>
      <c r="V34" s="31">
        <f t="shared" si="7"/>
        <v>154.2</v>
      </c>
      <c r="W34" s="31">
        <f t="shared" si="7"/>
        <v>154.2</v>
      </c>
      <c r="X34" s="31">
        <f t="shared" si="7"/>
        <v>154.2</v>
      </c>
      <c r="Y34" s="31">
        <f t="shared" si="7"/>
        <v>154.2</v>
      </c>
      <c r="Z34" s="31">
        <f t="shared" si="7"/>
        <v>154.2</v>
      </c>
      <c r="AA34" s="31">
        <f t="shared" si="7"/>
        <v>154.2</v>
      </c>
    </row>
    <row r="36" spans="1:27" ht="15.75">
      <c r="A36" s="11" t="s">
        <v>16</v>
      </c>
      <c r="C36" s="16" t="s">
        <v>41</v>
      </c>
      <c r="E36">
        <f>SUM(E7*0.0195)</f>
        <v>467.99961</v>
      </c>
      <c r="F36">
        <f aca="true" t="shared" si="8" ref="F36:AA36">SUM(F7*0.0195)</f>
        <v>585</v>
      </c>
      <c r="G36">
        <f t="shared" si="8"/>
        <v>780</v>
      </c>
      <c r="H36">
        <f t="shared" si="8"/>
        <v>975</v>
      </c>
      <c r="I36">
        <f t="shared" si="8"/>
        <v>1170</v>
      </c>
      <c r="J36">
        <f t="shared" si="8"/>
        <v>1365</v>
      </c>
      <c r="K36">
        <f t="shared" si="8"/>
        <v>1560</v>
      </c>
      <c r="L36">
        <f t="shared" si="8"/>
        <v>1755</v>
      </c>
      <c r="M36">
        <f t="shared" si="8"/>
        <v>1950</v>
      </c>
      <c r="N36">
        <f t="shared" si="8"/>
        <v>2145</v>
      </c>
      <c r="O36">
        <f t="shared" si="8"/>
        <v>2340</v>
      </c>
      <c r="P36">
        <f t="shared" si="8"/>
        <v>2535</v>
      </c>
      <c r="Q36">
        <f t="shared" si="8"/>
        <v>2730</v>
      </c>
      <c r="R36">
        <f t="shared" si="8"/>
        <v>2925</v>
      </c>
      <c r="S36">
        <f t="shared" si="8"/>
        <v>3120</v>
      </c>
      <c r="T36">
        <f t="shared" si="8"/>
        <v>3315</v>
      </c>
      <c r="U36">
        <f t="shared" si="8"/>
        <v>3510</v>
      </c>
      <c r="V36">
        <f t="shared" si="8"/>
        <v>3705</v>
      </c>
      <c r="W36">
        <f t="shared" si="8"/>
        <v>3900</v>
      </c>
      <c r="X36">
        <f t="shared" si="8"/>
        <v>4329</v>
      </c>
      <c r="Y36">
        <f t="shared" si="8"/>
        <v>4344.6</v>
      </c>
      <c r="Z36">
        <f t="shared" si="8"/>
        <v>5850</v>
      </c>
      <c r="AA36">
        <f t="shared" si="8"/>
        <v>6006</v>
      </c>
    </row>
    <row r="37" spans="1:2" ht="15.75">
      <c r="A37" s="11" t="s">
        <v>51</v>
      </c>
      <c r="B37" s="12"/>
    </row>
    <row r="38" ht="15">
      <c r="A38" s="2" t="s">
        <v>3</v>
      </c>
    </row>
    <row r="39" spans="3:27" ht="15.75">
      <c r="C39" s="8" t="s">
        <v>17</v>
      </c>
      <c r="E39">
        <f aca="true" t="shared" si="9" ref="E39:N39">SUM(E10:E36)</f>
        <v>19455.0358904</v>
      </c>
      <c r="F39">
        <f t="shared" si="9"/>
        <v>20687.92</v>
      </c>
      <c r="G39">
        <f t="shared" si="9"/>
        <v>22647.92</v>
      </c>
      <c r="H39">
        <f t="shared" si="9"/>
        <v>24607.920000000002</v>
      </c>
      <c r="I39">
        <f t="shared" si="9"/>
        <v>26567.920000000002</v>
      </c>
      <c r="J39">
        <f t="shared" si="9"/>
        <v>28527.920000000002</v>
      </c>
      <c r="K39">
        <f t="shared" si="9"/>
        <v>30487.920000000002</v>
      </c>
      <c r="L39">
        <f t="shared" si="9"/>
        <v>32447.920000000002</v>
      </c>
      <c r="M39">
        <f t="shared" si="9"/>
        <v>34407.92</v>
      </c>
      <c r="N39">
        <f t="shared" si="9"/>
        <v>36367.92</v>
      </c>
      <c r="O39">
        <f aca="true" t="shared" si="10" ref="O39:U39">SUM(O10:O36)</f>
        <v>37937.32</v>
      </c>
      <c r="P39">
        <f t="shared" si="10"/>
        <v>39277.32</v>
      </c>
      <c r="Q39">
        <f t="shared" si="10"/>
        <v>40617.32</v>
      </c>
      <c r="R39">
        <f t="shared" si="10"/>
        <v>41957.32</v>
      </c>
      <c r="S39">
        <f t="shared" si="10"/>
        <v>43297.32</v>
      </c>
      <c r="T39">
        <f t="shared" si="10"/>
        <v>44637.32</v>
      </c>
      <c r="U39">
        <f t="shared" si="10"/>
        <v>45977.32</v>
      </c>
      <c r="V39">
        <f aca="true" t="shared" si="11" ref="V39:AA39">SUM(V10:V36)</f>
        <v>47317.32</v>
      </c>
      <c r="W39">
        <f t="shared" si="11"/>
        <v>48657.32</v>
      </c>
      <c r="X39">
        <f t="shared" si="11"/>
        <v>51605.32</v>
      </c>
      <c r="Y39">
        <f>SUM(Y10:Y36)</f>
        <v>51712.52</v>
      </c>
      <c r="Z39">
        <f>SUM(Z10:Z36)</f>
        <v>57557.32</v>
      </c>
      <c r="AA39">
        <f t="shared" si="11"/>
        <v>57829.32</v>
      </c>
    </row>
    <row r="41" spans="2:3" ht="15.75">
      <c r="B41" s="8" t="s">
        <v>18</v>
      </c>
      <c r="C41" s="8" t="s">
        <v>19</v>
      </c>
    </row>
    <row r="42" spans="3:27" ht="15.75">
      <c r="C42" s="8" t="s">
        <v>1</v>
      </c>
      <c r="E42" s="1">
        <f aca="true" t="shared" si="12" ref="E42:AA42">E39/E7</f>
        <v>0.8106271709559758</v>
      </c>
      <c r="F42" s="1">
        <f t="shared" si="12"/>
        <v>0.6895973333333333</v>
      </c>
      <c r="G42" s="1">
        <f t="shared" si="12"/>
        <v>0.566198</v>
      </c>
      <c r="H42" s="1">
        <f t="shared" si="12"/>
        <v>0.49215840000000005</v>
      </c>
      <c r="I42" s="1">
        <f t="shared" si="12"/>
        <v>0.4427986666666667</v>
      </c>
      <c r="J42" s="1">
        <f t="shared" si="12"/>
        <v>0.40754171428571434</v>
      </c>
      <c r="K42" s="1">
        <f t="shared" si="12"/>
        <v>0.381099</v>
      </c>
      <c r="L42" s="1">
        <f t="shared" si="12"/>
        <v>0.3605324444444445</v>
      </c>
      <c r="M42" s="1">
        <f t="shared" si="12"/>
        <v>0.3440792</v>
      </c>
      <c r="N42" s="1">
        <f t="shared" si="12"/>
        <v>0.33061745454545455</v>
      </c>
      <c r="O42" s="1">
        <f t="shared" si="12"/>
        <v>0.3161443333333333</v>
      </c>
      <c r="P42" s="1">
        <f t="shared" si="12"/>
        <v>0.30213323076923077</v>
      </c>
      <c r="Q42" s="1">
        <f t="shared" si="12"/>
        <v>0.29012371428571426</v>
      </c>
      <c r="R42" s="1">
        <f t="shared" si="12"/>
        <v>0.2797154666666667</v>
      </c>
      <c r="S42" s="1">
        <f t="shared" si="12"/>
        <v>0.27060825</v>
      </c>
      <c r="T42" s="1">
        <f t="shared" si="12"/>
        <v>0.2625724705882353</v>
      </c>
      <c r="U42" s="1">
        <f t="shared" si="12"/>
        <v>0.2554295555555556</v>
      </c>
      <c r="V42" s="1">
        <f t="shared" si="12"/>
        <v>0.24903852631578946</v>
      </c>
      <c r="W42" s="1">
        <f t="shared" si="12"/>
        <v>0.2432866</v>
      </c>
      <c r="X42" s="1">
        <f t="shared" si="12"/>
        <v>0.2324563963963964</v>
      </c>
      <c r="Y42" s="1">
        <f t="shared" si="12"/>
        <v>0.23210287253141829</v>
      </c>
      <c r="Z42" s="1">
        <f t="shared" si="12"/>
        <v>0.19185773333333334</v>
      </c>
      <c r="AA42" s="1">
        <f t="shared" si="12"/>
        <v>0.18775753246753246</v>
      </c>
    </row>
    <row r="45" spans="5:11" ht="15.75">
      <c r="E45" s="10"/>
      <c r="F45" s="13"/>
      <c r="H45" s="2" t="s">
        <v>3</v>
      </c>
      <c r="J45" s="10" t="s">
        <v>20</v>
      </c>
      <c r="K45" s="13"/>
    </row>
    <row r="46" spans="1:20" ht="15.75">
      <c r="A46" s="14" t="s">
        <v>21</v>
      </c>
      <c r="B46" s="13"/>
      <c r="C46" s="13"/>
      <c r="E46" s="14" t="s">
        <v>54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43</v>
      </c>
      <c r="B47" s="12"/>
      <c r="C47" s="12"/>
      <c r="E47" s="34">
        <v>479</v>
      </c>
      <c r="H47" s="18">
        <v>22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45</v>
      </c>
      <c r="B48" s="12"/>
      <c r="C48" s="12"/>
      <c r="E48" s="35">
        <v>773</v>
      </c>
      <c r="H48" s="18">
        <v>44</v>
      </c>
      <c r="J48" s="25" t="s">
        <v>42</v>
      </c>
      <c r="L48" s="32"/>
      <c r="M48" s="11" t="s">
        <v>3</v>
      </c>
      <c r="N48" s="12"/>
      <c r="O48" s="12"/>
    </row>
    <row r="49" spans="1:20" ht="15.75">
      <c r="A49" s="33" t="s">
        <v>46</v>
      </c>
      <c r="B49" s="12"/>
      <c r="C49" s="12"/>
      <c r="E49" s="34">
        <v>819</v>
      </c>
      <c r="H49" s="18">
        <v>44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47</v>
      </c>
      <c r="E50" s="35">
        <v>1113</v>
      </c>
      <c r="H50" s="18">
        <v>70.18</v>
      </c>
      <c r="J50" s="25" t="s">
        <v>42</v>
      </c>
      <c r="L50" s="32"/>
      <c r="M50" s="12"/>
      <c r="N50" s="12"/>
      <c r="O50" s="12"/>
    </row>
    <row r="51" spans="1:12" ht="15.75">
      <c r="A51" s="33" t="s">
        <v>44</v>
      </c>
      <c r="B51" s="12"/>
      <c r="C51" s="12"/>
      <c r="E51" s="34">
        <v>773</v>
      </c>
      <c r="H51" s="18">
        <v>70.18</v>
      </c>
      <c r="J51" s="25" t="s">
        <v>42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48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58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26</v>
      </c>
      <c r="E61" t="s">
        <v>27</v>
      </c>
    </row>
    <row r="62" ht="1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Watson, Brian</cp:lastModifiedBy>
  <cp:lastPrinted>2013-01-15T13:41:16Z</cp:lastPrinted>
  <dcterms:created xsi:type="dcterms:W3CDTF">2000-12-15T18:31:22Z</dcterms:created>
  <dcterms:modified xsi:type="dcterms:W3CDTF">2013-01-15T14:08:38Z</dcterms:modified>
  <cp:category/>
  <cp:version/>
  <cp:contentType/>
  <cp:contentStatus/>
</cp:coreProperties>
</file>